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\ОБМЕН\ОЛЬГА\для открытого бюджета\"/>
    </mc:Choice>
  </mc:AlternateContent>
  <bookViews>
    <workbookView xWindow="0" yWindow="0" windowWidth="28800" windowHeight="12135"/>
  </bookViews>
  <sheets>
    <sheet name="1 полугодие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29" i="1"/>
  <c r="F36" i="1"/>
  <c r="G40" i="1"/>
  <c r="E36" i="1"/>
  <c r="G38" i="1"/>
  <c r="G19" i="1"/>
  <c r="D5" i="1"/>
  <c r="G43" i="1" l="1"/>
  <c r="G42" i="1"/>
  <c r="G39" i="1"/>
  <c r="G37" i="1"/>
  <c r="G35" i="1"/>
  <c r="G34" i="1"/>
  <c r="G32" i="1"/>
  <c r="G30" i="1"/>
  <c r="G28" i="1"/>
  <c r="G27" i="1"/>
  <c r="G26" i="1"/>
  <c r="G24" i="1"/>
  <c r="G23" i="1"/>
  <c r="G18" i="1"/>
  <c r="G16" i="1"/>
  <c r="G15" i="1"/>
  <c r="G13" i="1"/>
  <c r="G12" i="1"/>
  <c r="G11" i="1"/>
  <c r="G10" i="1"/>
  <c r="G8" i="1"/>
  <c r="G6" i="1"/>
  <c r="G5" i="1"/>
  <c r="D36" i="1"/>
  <c r="G36" i="1" s="1"/>
  <c r="F21" i="1"/>
  <c r="F17" i="1"/>
  <c r="F14" i="1"/>
  <c r="F9" i="1"/>
  <c r="F7" i="1"/>
  <c r="F5" i="1"/>
  <c r="D29" i="1"/>
  <c r="D21" i="1"/>
  <c r="D17" i="1"/>
  <c r="G17" i="1" s="1"/>
  <c r="D14" i="1"/>
  <c r="D9" i="1"/>
  <c r="D7" i="1"/>
  <c r="C29" i="1"/>
  <c r="C21" i="1"/>
  <c r="C9" i="1"/>
  <c r="C36" i="1"/>
  <c r="C17" i="1"/>
  <c r="C14" i="1"/>
  <c r="C7" i="1"/>
  <c r="C5" i="1"/>
  <c r="E21" i="1"/>
  <c r="E14" i="1"/>
  <c r="E29" i="1"/>
  <c r="E17" i="1"/>
  <c r="E9" i="1"/>
  <c r="E7" i="1"/>
  <c r="E5" i="1"/>
  <c r="G29" i="1" l="1"/>
  <c r="G21" i="1"/>
  <c r="G14" i="1"/>
  <c r="G9" i="1"/>
  <c r="G7" i="1"/>
  <c r="D4" i="1"/>
  <c r="F44" i="1"/>
  <c r="C4" i="1"/>
  <c r="C44" i="1" s="1"/>
  <c r="E4" i="1"/>
  <c r="E44" i="1" s="1"/>
  <c r="G4" i="1" l="1"/>
  <c r="D44" i="1"/>
  <c r="G44" i="1" s="1"/>
</calcChain>
</file>

<file path=xl/sharedStrings.xml><?xml version="1.0" encoding="utf-8"?>
<sst xmlns="http://schemas.openxmlformats.org/spreadsheetml/2006/main" count="90" uniqueCount="90">
  <si>
    <t>000 1 01 02 000 01 0000 110</t>
  </si>
  <si>
    <t>Налог на доходы физических лиц</t>
  </si>
  <si>
    <t xml:space="preserve"> КОД</t>
  </si>
  <si>
    <t xml:space="preserve">        Наименование</t>
  </si>
  <si>
    <t>000 1 00 00000 00 0000 000</t>
  </si>
  <si>
    <t>Налоговые и неналоговые доходы</t>
  </si>
  <si>
    <t>000 1 01 00000 00 0000 000</t>
  </si>
  <si>
    <t>Налоги на прибыль, доходы</t>
  </si>
  <si>
    <t>000 1 03 00000 00 0000 000</t>
  </si>
  <si>
    <t>Налоги на товары (работы, услуги) реализуемые на территории Российской Федерации</t>
  </si>
  <si>
    <t>000 1 03 02000 01 0000 110</t>
  </si>
  <si>
    <t>Акцизы по подакцизным товарам (продукции) производимым на территории РФ</t>
  </si>
  <si>
    <t>000 1 05 00000 00 0000 000</t>
  </si>
  <si>
    <t>Налоги на совокупный доход</t>
  </si>
  <si>
    <t>000 1 05 01000 00 0000 110</t>
  </si>
  <si>
    <t>Налог, взимаемый в связи с применением упрощенной системы налогообложения</t>
  </si>
  <si>
    <t>000 1 05 02000 02 0000 110</t>
  </si>
  <si>
    <t>Единый налог на вмененный доход для отдельных видов деятельности</t>
  </si>
  <si>
    <t>000 1 05 03000 01 0000 110</t>
  </si>
  <si>
    <t>Единый сельскохозяйственный налог</t>
  </si>
  <si>
    <t>000 1 06 00000 00 0000 000</t>
  </si>
  <si>
    <t>Налоги на имущество</t>
  </si>
  <si>
    <t>000 1 06 01000 00 0000 000</t>
  </si>
  <si>
    <t>Налог на имущество физических лиц</t>
  </si>
  <si>
    <t>000 1 06 06000 00 0000 110</t>
  </si>
  <si>
    <t>Земельный налог</t>
  </si>
  <si>
    <t>000 1 05 04000 02 0000 110</t>
  </si>
  <si>
    <t>Налог, взимаемый в связи с применением патентной системы налогообложения</t>
  </si>
  <si>
    <t>000 1 08 00000 00 0000 000</t>
  </si>
  <si>
    <t>Государственная пошлина</t>
  </si>
  <si>
    <t>000 1 08 03000 01 0000 110</t>
  </si>
  <si>
    <t xml:space="preserve">Государственная пошлина по делам, рассматриваемым в судах общей юрисдикции, мировыми судьями </t>
  </si>
  <si>
    <t>000 1 08 07000 01 0000 110</t>
  </si>
  <si>
    <t xml:space="preserve">Государственная пошлина за государственную регистрацию, а также за совершение прочих юридически значимых действий </t>
  </si>
  <si>
    <t>000 1 11 00000 00 0000 000</t>
  </si>
  <si>
    <t>Доходы от использования имущества, находящегося в государственной и муниципальной собственности</t>
  </si>
  <si>
    <t>000 1 11 02000 00 0000 120</t>
  </si>
  <si>
    <t>Доходы от размещения средств бюджетов</t>
  </si>
  <si>
    <t>000 1 11 05010 00 0000 120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</si>
  <si>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</si>
  <si>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000 1 11 05030 00 0000 120</t>
  </si>
  <si>
    <t>Доходы от сдачи в аренду имущества, находящегося в оперативном управлении  органов государственной власти, органов местного самоуправления, государственных внебюджетных фондов и созданных ими учреждений ( за исключением имущества бюджетных и автономных учреждений)</t>
  </si>
  <si>
    <t>000 1 11 05070 00 0000 120</t>
  </si>
  <si>
    <t>Доходы от сдачи в аренду имущества, составляющего государственную (муниципальную) казну( за исключением земельных участков)</t>
  </si>
  <si>
    <t>000 1 11 09000 00 0000 120</t>
  </si>
  <si>
    <t>Прочие доходы от использования имущества и прав,находящихся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</si>
  <si>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000 1 12 00000 00 0000 000</t>
  </si>
  <si>
    <t>Платежи при пользовании природными ресурсами</t>
  </si>
  <si>
    <t>000 1 13 00000 00 0000 000</t>
  </si>
  <si>
    <t>Доходы от оказания платных услуг (работ) и компенсации затрат государства</t>
  </si>
  <si>
    <t>000 1 14 00000 00 0000 000</t>
  </si>
  <si>
    <t>Доходы от продажи  материальных и нематериальных активов</t>
  </si>
  <si>
    <t>000 1 14 02000 00 0000 410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</si>
  <si>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</si>
  <si>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000 1 14 06000 00 0000 430</t>
  </si>
  <si>
    <t xml:space="preserve">Доходы от продажи земельных участков, находящихся в государственной и муниципальной собственности  </t>
  </si>
  <si>
    <t>000 1 16 00000 00 0000 000</t>
  </si>
  <si>
    <t>Штрафы, санкции, возмещение ущерба</t>
  </si>
  <si>
    <t>000 1 17 00000 00 0000 000</t>
  </si>
  <si>
    <t>Прочие неналоговые доходы</t>
  </si>
  <si>
    <t>000 2 00 00000 00 0000 000</t>
  </si>
  <si>
    <t xml:space="preserve">Безвозмездные поступления </t>
  </si>
  <si>
    <t>000 2 02 10000 00 0000 151</t>
  </si>
  <si>
    <t>Дотации бюджетам бюджетной системы Российской Федерации</t>
  </si>
  <si>
    <t xml:space="preserve">000  2 02 20000 00 0000 151  </t>
  </si>
  <si>
    <t>Субсидии бюджетам бюджетной системы Российской Федерации (межбюджетные субсидии)</t>
  </si>
  <si>
    <t>Субвенции бюджетам бюджетной системы Российской Федерации</t>
  </si>
  <si>
    <t xml:space="preserve"> 000 2 02 30000 00 0000 151</t>
  </si>
  <si>
    <t>Всего доходов</t>
  </si>
  <si>
    <t>000 1 09 00000 00 0000 000</t>
  </si>
  <si>
    <t>Задолженность и перерасчеты по отменненым налогам,сборам и иным обязательным платежам</t>
  </si>
  <si>
    <t>000 1 14010 00 0000 000</t>
  </si>
  <si>
    <t>Доходы от продажи квартир</t>
  </si>
  <si>
    <t>000 2 02 04000 00 0000 151</t>
  </si>
  <si>
    <t>Иные межбюджетные трпансферты</t>
  </si>
  <si>
    <t xml:space="preserve">000 2 07 00000 00 0000 000 </t>
  </si>
  <si>
    <t>Прочие безвозмездные поступления</t>
  </si>
  <si>
    <t>000 2 18 0000 00 0000 000</t>
  </si>
  <si>
    <t xml:space="preserve">Доходы бюджетов бюджетной системы Российской Федерации от возврата бюджетами бюджетной системы Российской Федерации и организациями остатков субсидий,субвенций и иных межбюджетных трансфертов, имеющих целевого назначение, прошлых лет </t>
  </si>
  <si>
    <t>000 2 19 0000 00 0000 000</t>
  </si>
  <si>
    <t>Возврат остатков субсидии, субвенции и иных межбюджетных трансфертов, имеющих целевое назначение, прошлых лет из бюджета городских округов</t>
  </si>
  <si>
    <t>Фактическое исполнение      2016г</t>
  </si>
  <si>
    <t>Плановые назначения                   2017 г</t>
  </si>
  <si>
    <t>Исполнение бюджета к аналогичному периоду прошлого года %</t>
  </si>
  <si>
    <t>Фактическое исполнение за 1 полугодие          2016г</t>
  </si>
  <si>
    <t>Фактическое исполнение за 1 полугодие         2017г</t>
  </si>
  <si>
    <t>000 1 14 06300 00  0000 430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</si>
  <si>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 , госукдарственная собственность на которые не разграничены и которые расположены в границах городских округов</t>
  </si>
  <si>
    <t>в сравнении с  1 полугодием 2016 года</t>
  </si>
  <si>
    <t>Сведения об исполнении бюджета по доходам в разрезе видов доходов  городского округа Серебряные Пруды  за 1 полугодие  2017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</si>
</sst>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sz val="14"/>
      <color indexed="40"/>
      <name val="Times New Roman"/>
      <family val="1"/>
      <charset val="204"/>
    </font>
    <font>
      <sz val="14"/>
      <color indexed="8"/>
      <name val="Arial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distributed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distributed" wrapText="1"/>
    </xf>
    <xf numFmtId="0" fontId="5" fillId="0" borderId="0" xfId="0" applyFont="1"/>
    <xf numFmtId="164" fontId="4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3" fillId="0" borderId="0" xfId="0" applyFont="1" applyFill="1"/>
    <xf numFmtId="49" fontId="4" fillId="0" borderId="1" xfId="0" applyNumberFormat="1" applyFont="1" applyBorder="1" applyAlignment="1">
      <alignment horizontal="center" vertical="center" wrapText="1"/>
    </xf>
    <xf numFmtId="0" fontId="7" fillId="0" borderId="0" xfId="0" applyFont="1"/>
    <xf numFmtId="49" fontId="2" fillId="0" borderId="1" xfId="0" applyNumberFormat="1" applyFont="1" applyFill="1" applyBorder="1" applyAlignment="1">
      <alignment horizontal="left" vertical="center" wrapText="1"/>
    </xf>
    <xf numFmtId="4" fontId="9" fillId="0" borderId="0" xfId="0" applyNumberFormat="1" applyFont="1" applyFill="1"/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wrapText="1"/>
    </xf>
    <xf numFmtId="49" fontId="4" fillId="0" borderId="1" xfId="0" applyNumberFormat="1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0" fontId="10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5" fontId="5" fillId="3" borderId="1" xfId="0" applyNumberFormat="1" applyFont="1" applyFill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/>
    </xf>
    <xf numFmtId="0" fontId="12" fillId="0" borderId="0" xfId="0" applyFont="1" applyAlignment="1"/>
    <xf numFmtId="0" fontId="12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abSelected="1" workbookViewId="0">
      <selection activeCell="A2" sqref="A2:G2"/>
    </sheetView>
  </sheetViews>
  <sheetFormatPr defaultRowHeight="15.75" x14ac:dyDescent="0.25"/>
  <cols>
    <col min="1" max="1" width="35.5703125" style="1" customWidth="1"/>
    <col min="2" max="2" width="46" style="1" customWidth="1"/>
    <col min="3" max="4" width="19.140625" style="1" customWidth="1"/>
    <col min="5" max="5" width="16.7109375" style="1" customWidth="1"/>
    <col min="6" max="6" width="19" style="1" customWidth="1"/>
    <col min="7" max="7" width="17.5703125" style="1" customWidth="1"/>
    <col min="8" max="16384" width="9.140625" style="1"/>
  </cols>
  <sheetData>
    <row r="1" spans="1:7" ht="20.25" x14ac:dyDescent="0.3">
      <c r="A1" s="48" t="s">
        <v>89</v>
      </c>
      <c r="B1" s="48"/>
      <c r="C1" s="48"/>
      <c r="D1" s="48"/>
      <c r="E1" s="48"/>
      <c r="F1" s="48"/>
      <c r="G1" s="48"/>
    </row>
    <row r="2" spans="1:7" ht="20.25" x14ac:dyDescent="0.3">
      <c r="A2" s="49" t="s">
        <v>88</v>
      </c>
      <c r="B2" s="49"/>
      <c r="C2" s="49"/>
      <c r="D2" s="49"/>
      <c r="E2" s="49"/>
      <c r="F2" s="49"/>
      <c r="G2" s="49"/>
    </row>
    <row r="3" spans="1:7" ht="112.5" x14ac:dyDescent="0.25">
      <c r="A3" s="2" t="s">
        <v>2</v>
      </c>
      <c r="B3" s="2" t="s">
        <v>3</v>
      </c>
      <c r="C3" s="32" t="s">
        <v>81</v>
      </c>
      <c r="D3" s="32" t="s">
        <v>84</v>
      </c>
      <c r="E3" s="32" t="s">
        <v>82</v>
      </c>
      <c r="F3" s="32" t="s">
        <v>85</v>
      </c>
      <c r="G3" s="44" t="s">
        <v>83</v>
      </c>
    </row>
    <row r="4" spans="1:7" ht="18.75" x14ac:dyDescent="0.25">
      <c r="A4" s="3" t="s">
        <v>4</v>
      </c>
      <c r="B4" s="4" t="s">
        <v>5</v>
      </c>
      <c r="C4" s="5">
        <f>C5+C7+C9+C14+C21+C17+C27+C28+C29+C34+C35+C20</f>
        <v>192979.40000000002</v>
      </c>
      <c r="D4" s="5">
        <f>D5+D7+D9+D14+D21+D17+D27+D28+D29+D34+D35+D20</f>
        <v>93051.4</v>
      </c>
      <c r="E4" s="5">
        <f>E5+E7+E9+E14+E21+E17+E27+E28+E29+E34+E35</f>
        <v>478315.5</v>
      </c>
      <c r="F4" s="5">
        <f>F5+F7+F9+F14+F21+F17+F27+F28+F29+F34+F35+F20</f>
        <v>190154.00000000003</v>
      </c>
      <c r="G4" s="45">
        <f>F4/D4*100</f>
        <v>204.35372278117262</v>
      </c>
    </row>
    <row r="5" spans="1:7" s="21" customFormat="1" ht="18.75" x14ac:dyDescent="0.25">
      <c r="A5" s="6" t="s">
        <v>6</v>
      </c>
      <c r="B5" s="10" t="s">
        <v>7</v>
      </c>
      <c r="C5" s="8">
        <f>C6</f>
        <v>42188</v>
      </c>
      <c r="D5" s="8">
        <f>D6</f>
        <v>19020</v>
      </c>
      <c r="E5" s="8">
        <f>E6</f>
        <v>320716</v>
      </c>
      <c r="F5" s="47">
        <f>F6</f>
        <v>130316</v>
      </c>
      <c r="G5" s="46">
        <f t="shared" ref="G5:G44" si="0">F5/D5*100</f>
        <v>685.15247108307051</v>
      </c>
    </row>
    <row r="6" spans="1:7" ht="18.75" x14ac:dyDescent="0.25">
      <c r="A6" s="11" t="s">
        <v>0</v>
      </c>
      <c r="B6" s="12" t="s">
        <v>1</v>
      </c>
      <c r="C6" s="13">
        <v>42188</v>
      </c>
      <c r="D6" s="13">
        <v>19020</v>
      </c>
      <c r="E6" s="13">
        <v>320716</v>
      </c>
      <c r="F6" s="41">
        <v>130316</v>
      </c>
      <c r="G6" s="46">
        <f t="shared" si="0"/>
        <v>685.15247108307051</v>
      </c>
    </row>
    <row r="7" spans="1:7" s="21" customFormat="1" ht="75" x14ac:dyDescent="0.25">
      <c r="A7" s="6" t="s">
        <v>8</v>
      </c>
      <c r="B7" s="7" t="s">
        <v>9</v>
      </c>
      <c r="C7" s="8">
        <f>C8</f>
        <v>33144</v>
      </c>
      <c r="D7" s="8">
        <f>D8</f>
        <v>14920</v>
      </c>
      <c r="E7" s="8">
        <f>E8</f>
        <v>24541</v>
      </c>
      <c r="F7" s="40">
        <f>F8</f>
        <v>11734</v>
      </c>
      <c r="G7" s="46">
        <f t="shared" si="0"/>
        <v>78.646112600536185</v>
      </c>
    </row>
    <row r="8" spans="1:7" ht="56.25" x14ac:dyDescent="0.25">
      <c r="A8" s="11" t="s">
        <v>10</v>
      </c>
      <c r="B8" s="15" t="s">
        <v>11</v>
      </c>
      <c r="C8" s="13">
        <v>33144</v>
      </c>
      <c r="D8" s="13">
        <v>14920</v>
      </c>
      <c r="E8" s="13">
        <v>24541</v>
      </c>
      <c r="F8" s="41">
        <v>11734</v>
      </c>
      <c r="G8" s="46">
        <f t="shared" si="0"/>
        <v>78.646112600536185</v>
      </c>
    </row>
    <row r="9" spans="1:7" s="22" customFormat="1" ht="18.75" x14ac:dyDescent="0.3">
      <c r="A9" s="6" t="s">
        <v>12</v>
      </c>
      <c r="B9" s="7" t="s">
        <v>13</v>
      </c>
      <c r="C9" s="8">
        <f>C10+C11+C12+C13</f>
        <v>27899</v>
      </c>
      <c r="D9" s="8">
        <f>D10+D11+D12+D13</f>
        <v>15722</v>
      </c>
      <c r="E9" s="8">
        <f>E10+E11+E12+E13</f>
        <v>23696</v>
      </c>
      <c r="F9" s="8">
        <f>F10+F11+F12+F13</f>
        <v>10818</v>
      </c>
      <c r="G9" s="46">
        <f t="shared" si="0"/>
        <v>68.808039689606929</v>
      </c>
    </row>
    <row r="10" spans="1:7" s="9" customFormat="1" ht="56.25" x14ac:dyDescent="0.3">
      <c r="A10" s="11" t="s">
        <v>14</v>
      </c>
      <c r="B10" s="14" t="s">
        <v>15</v>
      </c>
      <c r="C10" s="13">
        <v>10686</v>
      </c>
      <c r="D10" s="13">
        <v>7768</v>
      </c>
      <c r="E10" s="13">
        <v>6420</v>
      </c>
      <c r="F10" s="41">
        <v>2907</v>
      </c>
      <c r="G10" s="46">
        <f t="shared" si="0"/>
        <v>37.42276004119465</v>
      </c>
    </row>
    <row r="11" spans="1:7" s="9" customFormat="1" ht="37.5" x14ac:dyDescent="0.3">
      <c r="A11" s="11" t="s">
        <v>16</v>
      </c>
      <c r="B11" s="12" t="s">
        <v>17</v>
      </c>
      <c r="C11" s="13">
        <v>12923</v>
      </c>
      <c r="D11" s="13">
        <v>6047</v>
      </c>
      <c r="E11" s="13">
        <v>14731</v>
      </c>
      <c r="F11" s="41">
        <v>6036</v>
      </c>
      <c r="G11" s="46">
        <f t="shared" si="0"/>
        <v>99.81809161567719</v>
      </c>
    </row>
    <row r="12" spans="1:7" s="9" customFormat="1" ht="18.75" x14ac:dyDescent="0.3">
      <c r="A12" s="11" t="s">
        <v>18</v>
      </c>
      <c r="B12" s="12" t="s">
        <v>19</v>
      </c>
      <c r="C12" s="13">
        <v>2218</v>
      </c>
      <c r="D12" s="13">
        <v>901</v>
      </c>
      <c r="E12" s="13">
        <v>323</v>
      </c>
      <c r="F12" s="41">
        <v>242</v>
      </c>
      <c r="G12" s="46">
        <f t="shared" si="0"/>
        <v>26.859045504994448</v>
      </c>
    </row>
    <row r="13" spans="1:7" s="9" customFormat="1" ht="56.25" x14ac:dyDescent="0.3">
      <c r="A13" s="11" t="s">
        <v>26</v>
      </c>
      <c r="B13" s="12" t="s">
        <v>27</v>
      </c>
      <c r="C13" s="13">
        <v>2072</v>
      </c>
      <c r="D13" s="13">
        <v>1006</v>
      </c>
      <c r="E13" s="13">
        <v>2222</v>
      </c>
      <c r="F13" s="41">
        <v>1633</v>
      </c>
      <c r="G13" s="46">
        <f t="shared" si="0"/>
        <v>162.32604373757457</v>
      </c>
    </row>
    <row r="14" spans="1:7" s="22" customFormat="1" ht="18.75" x14ac:dyDescent="0.3">
      <c r="A14" s="6" t="s">
        <v>20</v>
      </c>
      <c r="B14" s="7" t="s">
        <v>21</v>
      </c>
      <c r="C14" s="8">
        <f>C15+C16</f>
        <v>49615.199999999997</v>
      </c>
      <c r="D14" s="8">
        <f>D15+D16</f>
        <v>25677</v>
      </c>
      <c r="E14" s="8">
        <f>E15+E16</f>
        <v>56080</v>
      </c>
      <c r="F14" s="8">
        <f>F15+F16</f>
        <v>20317</v>
      </c>
      <c r="G14" s="46">
        <f t="shared" si="0"/>
        <v>79.125287222027495</v>
      </c>
    </row>
    <row r="15" spans="1:7" s="9" customFormat="1" ht="18.75" x14ac:dyDescent="0.3">
      <c r="A15" s="11" t="s">
        <v>22</v>
      </c>
      <c r="B15" s="14" t="s">
        <v>23</v>
      </c>
      <c r="C15" s="13">
        <v>3438.2</v>
      </c>
      <c r="D15" s="13">
        <v>934</v>
      </c>
      <c r="E15" s="13">
        <v>5968</v>
      </c>
      <c r="F15" s="41">
        <v>354</v>
      </c>
      <c r="G15" s="46">
        <f t="shared" si="0"/>
        <v>37.901498929336185</v>
      </c>
    </row>
    <row r="16" spans="1:7" s="9" customFormat="1" ht="18.75" x14ac:dyDescent="0.3">
      <c r="A16" s="11" t="s">
        <v>24</v>
      </c>
      <c r="B16" s="12" t="s">
        <v>25</v>
      </c>
      <c r="C16" s="13">
        <v>46177</v>
      </c>
      <c r="D16" s="13">
        <v>24743</v>
      </c>
      <c r="E16" s="13">
        <v>50112</v>
      </c>
      <c r="F16" s="41">
        <v>19963</v>
      </c>
      <c r="G16" s="46">
        <f t="shared" si="0"/>
        <v>80.681404841773428</v>
      </c>
    </row>
    <row r="17" spans="1:7" s="21" customFormat="1" ht="18.75" x14ac:dyDescent="0.25">
      <c r="A17" s="6" t="s">
        <v>28</v>
      </c>
      <c r="B17" s="7" t="s">
        <v>29</v>
      </c>
      <c r="C17" s="8">
        <f>C18+C19</f>
        <v>2946.4</v>
      </c>
      <c r="D17" s="8">
        <f>D18+D19</f>
        <v>1236.7</v>
      </c>
      <c r="E17" s="8">
        <f>E18+E19</f>
        <v>2701</v>
      </c>
      <c r="F17" s="8">
        <f>F18+F19</f>
        <v>1696.7</v>
      </c>
      <c r="G17" s="46">
        <f t="shared" si="0"/>
        <v>137.19576291744158</v>
      </c>
    </row>
    <row r="18" spans="1:7" ht="56.25" x14ac:dyDescent="0.25">
      <c r="A18" s="11" t="s">
        <v>30</v>
      </c>
      <c r="B18" s="12" t="s">
        <v>31</v>
      </c>
      <c r="C18" s="13">
        <v>2902.4</v>
      </c>
      <c r="D18" s="13">
        <v>1226.7</v>
      </c>
      <c r="E18" s="13">
        <v>2690</v>
      </c>
      <c r="F18" s="41">
        <v>1691.7</v>
      </c>
      <c r="G18" s="46">
        <f t="shared" si="0"/>
        <v>137.90657862558083</v>
      </c>
    </row>
    <row r="19" spans="1:7" customFormat="1" ht="75" x14ac:dyDescent="0.25">
      <c r="A19" s="11" t="s">
        <v>32</v>
      </c>
      <c r="B19" s="12" t="s">
        <v>33</v>
      </c>
      <c r="C19" s="13">
        <v>44</v>
      </c>
      <c r="D19" s="13">
        <v>10</v>
      </c>
      <c r="E19" s="13">
        <v>11</v>
      </c>
      <c r="F19" s="41">
        <v>5</v>
      </c>
      <c r="G19" s="46">
        <f t="shared" si="0"/>
        <v>50</v>
      </c>
    </row>
    <row r="20" spans="1:7" customFormat="1" ht="56.25" x14ac:dyDescent="0.25">
      <c r="A20" s="6" t="s">
        <v>69</v>
      </c>
      <c r="B20" s="7" t="s">
        <v>70</v>
      </c>
      <c r="C20" s="8">
        <v>70.599999999999994</v>
      </c>
      <c r="D20" s="8"/>
      <c r="E20" s="8"/>
      <c r="F20" s="41">
        <v>46</v>
      </c>
      <c r="G20" s="46"/>
    </row>
    <row r="21" spans="1:7" s="16" customFormat="1" ht="75" x14ac:dyDescent="0.25">
      <c r="A21" s="19" t="s">
        <v>34</v>
      </c>
      <c r="B21" s="7" t="s">
        <v>35</v>
      </c>
      <c r="C21" s="8">
        <f>C22+C23+C24+C25+C26</f>
        <v>15153.7</v>
      </c>
      <c r="D21" s="8">
        <f>D22+D23+D25+D26+D24</f>
        <v>5272</v>
      </c>
      <c r="E21" s="8">
        <f>E22+E23+E24+E25+E26</f>
        <v>13528</v>
      </c>
      <c r="F21" s="8">
        <f>F22+F23+F24+F25+F26</f>
        <v>5226</v>
      </c>
      <c r="G21" s="46">
        <f t="shared" si="0"/>
        <v>99.127465857359624</v>
      </c>
    </row>
    <row r="22" spans="1:7" ht="37.5" x14ac:dyDescent="0.25">
      <c r="A22" s="11" t="s">
        <v>36</v>
      </c>
      <c r="B22" s="12" t="s">
        <v>37</v>
      </c>
      <c r="C22" s="13">
        <v>0.7</v>
      </c>
      <c r="D22" s="13"/>
      <c r="E22" s="13">
        <v>2</v>
      </c>
      <c r="F22" s="41"/>
      <c r="G22" s="46"/>
    </row>
    <row r="23" spans="1:7" ht="140.25" customHeight="1" x14ac:dyDescent="0.25">
      <c r="A23" s="11" t="s">
        <v>38</v>
      </c>
      <c r="B23" s="12" t="s">
        <v>39</v>
      </c>
      <c r="C23" s="13">
        <v>6511.8</v>
      </c>
      <c r="D23" s="13">
        <v>1403</v>
      </c>
      <c r="E23" s="13">
        <v>4200</v>
      </c>
      <c r="F23" s="41">
        <v>1832</v>
      </c>
      <c r="G23" s="46">
        <f t="shared" si="0"/>
        <v>130.57733428367783</v>
      </c>
    </row>
    <row r="24" spans="1:7" s="9" customFormat="1" ht="187.5" x14ac:dyDescent="0.3">
      <c r="A24" s="11" t="s">
        <v>40</v>
      </c>
      <c r="B24" s="12" t="s">
        <v>41</v>
      </c>
      <c r="C24" s="13">
        <v>4486.2</v>
      </c>
      <c r="D24" s="39">
        <v>2037</v>
      </c>
      <c r="E24" s="17">
        <v>3350</v>
      </c>
      <c r="F24" s="41">
        <v>1033</v>
      </c>
      <c r="G24" s="46">
        <f t="shared" si="0"/>
        <v>50.711831124202256</v>
      </c>
    </row>
    <row r="25" spans="1:7" s="9" customFormat="1" ht="78.75" customHeight="1" x14ac:dyDescent="0.3">
      <c r="A25" s="11" t="s">
        <v>42</v>
      </c>
      <c r="B25" s="12" t="s">
        <v>43</v>
      </c>
      <c r="C25" s="13"/>
      <c r="D25" s="13"/>
      <c r="E25" s="13">
        <v>210</v>
      </c>
      <c r="F25" s="41">
        <v>56</v>
      </c>
      <c r="G25" s="46"/>
    </row>
    <row r="26" spans="1:7" s="9" customFormat="1" ht="174" customHeight="1" x14ac:dyDescent="0.3">
      <c r="A26" s="11" t="s">
        <v>44</v>
      </c>
      <c r="B26" s="12" t="s">
        <v>45</v>
      </c>
      <c r="C26" s="13">
        <v>4155</v>
      </c>
      <c r="D26" s="13">
        <v>1832</v>
      </c>
      <c r="E26" s="13">
        <v>5766</v>
      </c>
      <c r="F26" s="41">
        <v>2305</v>
      </c>
      <c r="G26" s="46">
        <f t="shared" si="0"/>
        <v>125.81877729257643</v>
      </c>
    </row>
    <row r="27" spans="1:7" s="9" customFormat="1" ht="37.5" x14ac:dyDescent="0.3">
      <c r="A27" s="20" t="s">
        <v>46</v>
      </c>
      <c r="B27" s="12" t="s">
        <v>47</v>
      </c>
      <c r="C27" s="13">
        <v>360.3</v>
      </c>
      <c r="D27" s="13">
        <v>175</v>
      </c>
      <c r="E27" s="13">
        <v>348</v>
      </c>
      <c r="F27" s="41">
        <v>127.7</v>
      </c>
      <c r="G27" s="46">
        <f t="shared" si="0"/>
        <v>72.971428571428575</v>
      </c>
    </row>
    <row r="28" spans="1:7" s="9" customFormat="1" ht="56.25" x14ac:dyDescent="0.3">
      <c r="A28" s="11" t="s">
        <v>48</v>
      </c>
      <c r="B28" s="12" t="s">
        <v>49</v>
      </c>
      <c r="C28" s="13">
        <v>2165.4</v>
      </c>
      <c r="D28" s="13">
        <v>1186</v>
      </c>
      <c r="E28" s="13">
        <v>2045</v>
      </c>
      <c r="F28" s="41">
        <v>1301.5999999999999</v>
      </c>
      <c r="G28" s="46">
        <f t="shared" si="0"/>
        <v>109.74704890387858</v>
      </c>
    </row>
    <row r="29" spans="1:7" s="18" customFormat="1" ht="42" customHeight="1" x14ac:dyDescent="0.25">
      <c r="A29" s="19" t="s">
        <v>50</v>
      </c>
      <c r="B29" s="7" t="s">
        <v>51</v>
      </c>
      <c r="C29" s="8">
        <f>C31+C32+C30</f>
        <v>15866.7</v>
      </c>
      <c r="D29" s="8">
        <f>D31+D32+D30</f>
        <v>7787</v>
      </c>
      <c r="E29" s="8">
        <f>E31+E32</f>
        <v>29905.5</v>
      </c>
      <c r="F29" s="8">
        <f>F31+F32+F30+F33</f>
        <v>7552.5</v>
      </c>
      <c r="G29" s="46">
        <f t="shared" si="0"/>
        <v>96.988570694747651</v>
      </c>
    </row>
    <row r="30" spans="1:7" s="18" customFormat="1" ht="42" customHeight="1" x14ac:dyDescent="0.25">
      <c r="A30" s="20" t="s">
        <v>71</v>
      </c>
      <c r="B30" s="12" t="s">
        <v>72</v>
      </c>
      <c r="C30" s="13">
        <v>319</v>
      </c>
      <c r="D30" s="13">
        <v>313</v>
      </c>
      <c r="E30" s="8"/>
      <c r="F30" s="33">
        <v>-3.5</v>
      </c>
      <c r="G30" s="46">
        <f t="shared" si="0"/>
        <v>-1.1182108626198082</v>
      </c>
    </row>
    <row r="31" spans="1:7" s="18" customFormat="1" ht="168.75" x14ac:dyDescent="0.25">
      <c r="A31" s="23" t="s">
        <v>52</v>
      </c>
      <c r="B31" s="34" t="s">
        <v>53</v>
      </c>
      <c r="C31" s="33">
        <v>30</v>
      </c>
      <c r="D31" s="33"/>
      <c r="E31" s="13">
        <v>19905.5</v>
      </c>
      <c r="F31" s="33">
        <v>2768</v>
      </c>
      <c r="G31" s="46"/>
    </row>
    <row r="32" spans="1:7" s="24" customFormat="1" ht="75" x14ac:dyDescent="0.25">
      <c r="A32" s="11" t="s">
        <v>54</v>
      </c>
      <c r="B32" s="12" t="s">
        <v>55</v>
      </c>
      <c r="C32" s="13">
        <v>15517.7</v>
      </c>
      <c r="D32" s="13">
        <v>7474</v>
      </c>
      <c r="E32" s="13">
        <v>10000</v>
      </c>
      <c r="F32" s="33">
        <v>4005</v>
      </c>
      <c r="G32" s="46">
        <f t="shared" si="0"/>
        <v>53.585763981803581</v>
      </c>
    </row>
    <row r="33" spans="1:8" s="24" customFormat="1" ht="187.5" x14ac:dyDescent="0.25">
      <c r="A33" s="11" t="s">
        <v>86</v>
      </c>
      <c r="B33" s="12" t="s">
        <v>87</v>
      </c>
      <c r="C33" s="13"/>
      <c r="D33" s="13"/>
      <c r="E33" s="13"/>
      <c r="F33" s="33">
        <v>783</v>
      </c>
      <c r="G33" s="46"/>
    </row>
    <row r="34" spans="1:8" s="22" customFormat="1" ht="37.5" x14ac:dyDescent="0.3">
      <c r="A34" s="20" t="s">
        <v>56</v>
      </c>
      <c r="B34" s="31" t="s">
        <v>57</v>
      </c>
      <c r="C34" s="13">
        <v>3365.2</v>
      </c>
      <c r="D34" s="13">
        <v>1855.7</v>
      </c>
      <c r="E34" s="13">
        <v>4470</v>
      </c>
      <c r="F34" s="40">
        <v>945.5</v>
      </c>
      <c r="G34" s="46">
        <f t="shared" si="0"/>
        <v>50.951123565231448</v>
      </c>
    </row>
    <row r="35" spans="1:8" s="22" customFormat="1" ht="18.75" x14ac:dyDescent="0.3">
      <c r="A35" s="20" t="s">
        <v>58</v>
      </c>
      <c r="B35" s="31" t="s">
        <v>59</v>
      </c>
      <c r="C35" s="13">
        <v>204.9</v>
      </c>
      <c r="D35" s="13">
        <v>200</v>
      </c>
      <c r="E35" s="13">
        <v>285</v>
      </c>
      <c r="F35" s="40">
        <v>73</v>
      </c>
      <c r="G35" s="46">
        <f t="shared" si="0"/>
        <v>36.5</v>
      </c>
    </row>
    <row r="36" spans="1:8" s="22" customFormat="1" ht="18.75" x14ac:dyDescent="0.3">
      <c r="A36" s="19" t="s">
        <v>60</v>
      </c>
      <c r="B36" s="25" t="s">
        <v>61</v>
      </c>
      <c r="C36" s="8">
        <f>C37+C38+C39+C40+C41+C42+C43</f>
        <v>937031.8</v>
      </c>
      <c r="D36" s="8">
        <f>D37+D38+D39+D40+D41+D42+D43</f>
        <v>431726.69999999995</v>
      </c>
      <c r="E36" s="8">
        <f>E37+E38+E39+E40</f>
        <v>868937.6</v>
      </c>
      <c r="F36" s="8">
        <f>F37+F38+F39+F40+F43</f>
        <v>358840.7</v>
      </c>
      <c r="G36" s="46">
        <f t="shared" si="0"/>
        <v>83.117560252817356</v>
      </c>
    </row>
    <row r="37" spans="1:8" s="22" customFormat="1" ht="37.5" x14ac:dyDescent="0.3">
      <c r="A37" s="11" t="s">
        <v>62</v>
      </c>
      <c r="B37" s="15" t="s">
        <v>63</v>
      </c>
      <c r="C37" s="13">
        <v>447000</v>
      </c>
      <c r="D37" s="13">
        <v>223500</v>
      </c>
      <c r="E37" s="13">
        <v>209360</v>
      </c>
      <c r="F37" s="40">
        <v>104680</v>
      </c>
      <c r="G37" s="46">
        <f t="shared" si="0"/>
        <v>46.836689038031324</v>
      </c>
    </row>
    <row r="38" spans="1:8" s="22" customFormat="1" ht="56.25" x14ac:dyDescent="0.3">
      <c r="A38" s="29" t="s">
        <v>64</v>
      </c>
      <c r="B38" s="30" t="s">
        <v>65</v>
      </c>
      <c r="C38" s="13">
        <v>69520.899999999994</v>
      </c>
      <c r="D38" s="13">
        <v>1591.5</v>
      </c>
      <c r="E38" s="13">
        <v>240924</v>
      </c>
      <c r="F38" s="40">
        <v>8226</v>
      </c>
      <c r="G38" s="46">
        <f t="shared" si="0"/>
        <v>516.87087653157403</v>
      </c>
    </row>
    <row r="39" spans="1:8" s="22" customFormat="1" ht="37.5" x14ac:dyDescent="0.3">
      <c r="A39" s="14" t="s">
        <v>67</v>
      </c>
      <c r="B39" s="30" t="s">
        <v>66</v>
      </c>
      <c r="C39" s="13">
        <v>368524.9</v>
      </c>
      <c r="D39" s="13">
        <v>206373.6</v>
      </c>
      <c r="E39" s="13">
        <v>384068.7</v>
      </c>
      <c r="F39" s="43">
        <v>218504.7</v>
      </c>
      <c r="G39" s="46">
        <f t="shared" si="0"/>
        <v>105.87822279593901</v>
      </c>
      <c r="H39" s="26"/>
    </row>
    <row r="40" spans="1:8" s="22" customFormat="1" ht="18.75" x14ac:dyDescent="0.3">
      <c r="A40" s="14" t="s">
        <v>73</v>
      </c>
      <c r="B40" s="30" t="s">
        <v>74</v>
      </c>
      <c r="C40" s="13">
        <v>52729</v>
      </c>
      <c r="D40" s="13">
        <v>970</v>
      </c>
      <c r="E40" s="13">
        <v>34584.9</v>
      </c>
      <c r="F40" s="43">
        <v>27800</v>
      </c>
      <c r="G40" s="46">
        <f t="shared" si="0"/>
        <v>2865.9793814432992</v>
      </c>
      <c r="H40" s="26"/>
    </row>
    <row r="41" spans="1:8" s="22" customFormat="1" ht="18.75" x14ac:dyDescent="0.3">
      <c r="A41" s="14" t="s">
        <v>75</v>
      </c>
      <c r="B41" s="30" t="s">
        <v>76</v>
      </c>
      <c r="C41" s="13">
        <v>20</v>
      </c>
      <c r="D41" s="13"/>
      <c r="E41" s="13"/>
      <c r="F41" s="42"/>
      <c r="G41" s="46"/>
      <c r="H41" s="26"/>
    </row>
    <row r="42" spans="1:8" s="22" customFormat="1" ht="168.75" x14ac:dyDescent="0.3">
      <c r="A42" s="35" t="s">
        <v>77</v>
      </c>
      <c r="B42" s="37" t="s">
        <v>78</v>
      </c>
      <c r="C42" s="38">
        <v>409.5</v>
      </c>
      <c r="D42" s="38">
        <v>409.5</v>
      </c>
      <c r="E42" s="38"/>
      <c r="F42" s="42"/>
      <c r="G42" s="46">
        <f t="shared" si="0"/>
        <v>0</v>
      </c>
      <c r="H42" s="26"/>
    </row>
    <row r="43" spans="1:8" s="22" customFormat="1" ht="93.75" x14ac:dyDescent="0.3">
      <c r="A43" s="36" t="s">
        <v>79</v>
      </c>
      <c r="B43" s="14" t="s">
        <v>80</v>
      </c>
      <c r="C43" s="13">
        <v>-1172.5</v>
      </c>
      <c r="D43" s="13">
        <v>-1117.9000000000001</v>
      </c>
      <c r="E43" s="13"/>
      <c r="F43" s="43">
        <v>-370</v>
      </c>
      <c r="G43" s="46">
        <f t="shared" si="0"/>
        <v>33.097772609356831</v>
      </c>
      <c r="H43" s="26"/>
    </row>
    <row r="44" spans="1:8" customFormat="1" ht="18.75" x14ac:dyDescent="0.25">
      <c r="A44" s="27"/>
      <c r="B44" s="28" t="s">
        <v>68</v>
      </c>
      <c r="C44" s="5">
        <f>C4+C36</f>
        <v>1130011.2000000002</v>
      </c>
      <c r="D44" s="5">
        <f>D4+D36</f>
        <v>524778.1</v>
      </c>
      <c r="E44" s="5">
        <f>E4+E36</f>
        <v>1347253.1</v>
      </c>
      <c r="F44" s="5">
        <f>F4+F36</f>
        <v>548994.70000000007</v>
      </c>
      <c r="G44" s="45">
        <f t="shared" si="0"/>
        <v>104.61463616717239</v>
      </c>
    </row>
  </sheetData>
  <mergeCells count="1">
    <mergeCell ref="A2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полугодие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Администратор</cp:lastModifiedBy>
  <dcterms:created xsi:type="dcterms:W3CDTF">2017-09-27T07:21:59Z</dcterms:created>
  <dcterms:modified xsi:type="dcterms:W3CDTF">2017-09-29T06:19:46Z</dcterms:modified>
</cp:coreProperties>
</file>