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\ОБМЕН\ОЛЬГА\для открытого бюджета\Квартал\"/>
    </mc:Choice>
  </mc:AlternateContent>
  <bookViews>
    <workbookView xWindow="0" yWindow="0" windowWidth="28800" windowHeight="12135"/>
  </bookViews>
  <sheets>
    <sheet name="1 кв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E38" i="1"/>
  <c r="E37" i="1"/>
  <c r="E35" i="1"/>
  <c r="E34" i="1"/>
  <c r="E33" i="1"/>
  <c r="E32" i="1"/>
  <c r="E29" i="1"/>
  <c r="E28" i="1"/>
  <c r="E27" i="1"/>
  <c r="E26" i="1"/>
  <c r="E25" i="1"/>
  <c r="E24" i="1"/>
  <c r="E23" i="1"/>
  <c r="E20" i="1"/>
  <c r="E19" i="1"/>
  <c r="E17" i="1"/>
  <c r="E16" i="1"/>
  <c r="E14" i="1"/>
  <c r="E13" i="1"/>
  <c r="E12" i="1"/>
  <c r="E11" i="1"/>
  <c r="E9" i="1"/>
  <c r="E7" i="1"/>
  <c r="D36" i="1" l="1"/>
  <c r="D30" i="1"/>
  <c r="D22" i="1"/>
  <c r="E22" i="1" s="1"/>
  <c r="D18" i="1"/>
  <c r="D15" i="1"/>
  <c r="D10" i="1"/>
  <c r="D8" i="1"/>
  <c r="D6" i="1"/>
  <c r="C36" i="1"/>
  <c r="C22" i="1"/>
  <c r="C15" i="1"/>
  <c r="C30" i="1"/>
  <c r="C18" i="1"/>
  <c r="C10" i="1"/>
  <c r="C8" i="1"/>
  <c r="C6" i="1"/>
  <c r="E8" i="1" l="1"/>
  <c r="E15" i="1"/>
  <c r="E36" i="1"/>
  <c r="E6" i="1"/>
  <c r="E10" i="1"/>
  <c r="E18" i="1"/>
  <c r="E30" i="1"/>
  <c r="D5" i="1"/>
  <c r="E5" i="1" s="1"/>
  <c r="C5" i="1"/>
  <c r="C44" i="1" s="1"/>
  <c r="D44" i="1" l="1"/>
  <c r="E44" i="1" s="1"/>
</calcChain>
</file>

<file path=xl/sharedStrings.xml><?xml version="1.0" encoding="utf-8"?>
<sst xmlns="http://schemas.openxmlformats.org/spreadsheetml/2006/main" count="87" uniqueCount="87">
  <si>
    <t>000 1 01 02 000 01 0000 110</t>
  </si>
  <si>
    <t>Налог на доходы физических лиц</t>
  </si>
  <si>
    <t xml:space="preserve"> КОД</t>
  </si>
  <si>
    <t xml:space="preserve">        Наименование</t>
  </si>
  <si>
    <t>000 1 00 00000 00 0000 000</t>
  </si>
  <si>
    <t>Налоговые и неналоговые доходы</t>
  </si>
  <si>
    <t>000 1 01 00000 00 0000 000</t>
  </si>
  <si>
    <t>Налоги на прибыль, доходы</t>
  </si>
  <si>
    <t>000 1 03 00000 00 0000 000</t>
  </si>
  <si>
    <t>Налоги на товары (работы, услуги) реализуемые на территории Российской Федерации</t>
  </si>
  <si>
    <t>000 1 03 02000 01 0000 110</t>
  </si>
  <si>
    <t>Акцизы по подакцизным товарам (продукции) производимым на территории РФ</t>
  </si>
  <si>
    <t>000 1 05 00000 00 0000 000</t>
  </si>
  <si>
    <t>Налоги на совокупный доход</t>
  </si>
  <si>
    <t>000 1 05 01000 00 0000 110</t>
  </si>
  <si>
    <t>Налог, взимаемый в связи с применением упрощенной системы налогообложения</t>
  </si>
  <si>
    <t>000 1 05 02000 02 0000 110</t>
  </si>
  <si>
    <t>Единый налог на вмененный доход для отдельных видов деятельности</t>
  </si>
  <si>
    <t>000 1 05 03000 01 0000 110</t>
  </si>
  <si>
    <t>Единый сельскохозяйственный налог</t>
  </si>
  <si>
    <t>000 1 06 00000 00 0000 000</t>
  </si>
  <si>
    <t>Налоги на имущество</t>
  </si>
  <si>
    <t>000 1 06 01000 00 0000 000</t>
  </si>
  <si>
    <t>Налог на имущество физических лиц</t>
  </si>
  <si>
    <t>000 1 06 06000 00 0000 110</t>
  </si>
  <si>
    <t>Земельный налог</t>
  </si>
  <si>
    <t>000 1 05 04000 02 0000 110</t>
  </si>
  <si>
    <t>Налог, взимаемый в связи с применением патентной системы налогообложения</t>
  </si>
  <si>
    <t>000 1 08 00000 00 0000 000</t>
  </si>
  <si>
    <t>Государственная пошлина</t>
  </si>
  <si>
    <t>000 1 08 03000 01 0000 110</t>
  </si>
  <si>
    <t xml:space="preserve">Государственная пошлина по делам, рассматриваемым в судах общей юрисдикции, мировыми судьями </t>
  </si>
  <si>
    <t>000 1 08 07000 01 0000 110</t>
  </si>
  <si>
    <t xml:space="preserve">Государственная пошлина за государственную регистрацию, а также за совершение прочих юридически значимых действий 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</si>
  <si>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</si>
  <si>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</si>
  <si>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000 1 11 02000 00 0000 120</t>
  </si>
  <si>
    <t>Доходы от размещения средств бюджетов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</si>
  <si>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</si>
  <si>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</si>
  <si>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000 1 11 05030 00 0000 120</t>
  </si>
  <si>
    <t>Доходы от сдачи в аренду имущества, находящегося в оперативном управлении  органов государственной власти, органов местного самоуправления, государственных внебюджетных фондов и созданных ими учреждений ( за исключением имущества бюджетных и автономных учреждений)</t>
  </si>
  <si>
    <t>000 1 11 05070 00 0000 120</t>
  </si>
  <si>
    <t>Доходы от сдачи в аренду имущества, составляющего государственную (муниципальную) казну( за исключением земельных участков)</t>
  </si>
  <si>
    <t>000 1 11 09000 00 0000 120</t>
  </si>
  <si>
    <t>Прочие доходы от использования имущества и прав,находящихся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</si>
  <si>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000 1 12 00000 00 0000 000</t>
  </si>
  <si>
    <t>Платежи при пользовании природными ресурсами</t>
  </si>
  <si>
    <t>000 1 13 00000 00 0000 000</t>
  </si>
  <si>
    <t>Доходы от оказания платных услуг (работ) и компенсации затрат государства</t>
  </si>
  <si>
    <t>000 1 14 00000 00 0000 000</t>
  </si>
  <si>
    <t>Доходы от продажи  материальных и нематериальных активов</t>
  </si>
  <si>
    <t>000 1 14 02000 00 0000 410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</si>
  <si>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</si>
  <si>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000 1 14 06000 00 0000 430</t>
  </si>
  <si>
    <t xml:space="preserve">Доходы от продажи земельных участков, находящихся в государственной и муниципальной собственности  </t>
  </si>
  <si>
    <t>000 1 16 00000 00 0000 000</t>
  </si>
  <si>
    <t>Штрафы, санкции, возмещение ущерба</t>
  </si>
  <si>
    <t>000 1 17 00000 00 0000 000</t>
  </si>
  <si>
    <t>Прочие неналоговые доходы</t>
  </si>
  <si>
    <t>000 2 00 00000 00 0000 000</t>
  </si>
  <si>
    <t xml:space="preserve">Безвозмездные поступления </t>
  </si>
  <si>
    <t>000 2 02 10000 00 0000 151</t>
  </si>
  <si>
    <t>Дотации бюджетам бюджетной системы Российской Федерации</t>
  </si>
  <si>
    <t xml:space="preserve">000  2 02 20000 00 0000 151  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</si>
  <si>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</si>
  <si>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</si>
  <si>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 xml:space="preserve"> 000 2 02 30000 00 0000 151</t>
  </si>
  <si>
    <t>Всего доходов</t>
  </si>
  <si>
    <t>000 1 09 00000 00 0000 000</t>
  </si>
  <si>
    <t>Задолженность и перерасчеты по отменненым налогам,сборам и иным обязательным платежам</t>
  </si>
  <si>
    <t>000 1 14010 00 0000 000</t>
  </si>
  <si>
    <t>Доходы от продажи квартир</t>
  </si>
  <si>
    <t>000 2 02 04000 00 0000 151</t>
  </si>
  <si>
    <t>Иные межбюджетные трпансферты</t>
  </si>
  <si>
    <t xml:space="preserve">000 2 07 00000 00 0000 000 </t>
  </si>
  <si>
    <t>Прочие безвозмездные поступления</t>
  </si>
  <si>
    <t>000 2 18 0000 00 0000 000</t>
  </si>
  <si>
    <t xml:space="preserve"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субсидий,субвенций и иных межбюджетных трансфертов, имеющих целевого назначение, прошлых лет </t>
  </si>
  <si>
    <t>000 2 19 0000 00 0000 000</t>
  </si>
  <si>
    <t>Возврат остатков субсидии, субвенции и иных межбюджетных трансфертов, имеющих целевое назначение, прошлых лет из бюджета городских округов</t>
  </si>
  <si>
    <t>Фактическое исполнение 1 квартала         2017г</t>
  </si>
  <si>
    <t>Плановые назначения                   2017 г</t>
  </si>
  <si>
    <t>Исполнение бюджета к плановым назначениям %</t>
  </si>
  <si>
    <t>тыс. руб</t>
  </si>
  <si>
    <t>Сведения об исполнении бюджета по доходам в разрезе видов доходов городского округа Серебряные Пруды</t>
  </si>
  <si>
    <t>к плановым назначениям   за 1 квартал 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</si>
</sst>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4"/>
      <color indexed="40"/>
      <name val="Times New Roman"/>
      <family val="1"/>
      <charset val="204"/>
    </font>
    <font>
      <sz val="14"/>
      <color indexed="8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distributed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distributed" wrapText="1"/>
    </xf>
    <xf numFmtId="0" fontId="5" fillId="0" borderId="0" xfId="0" applyFont="1"/>
    <xf numFmtId="164" fontId="4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49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3" fillId="0" borderId="0" xfId="0" applyFont="1" applyFill="1"/>
    <xf numFmtId="49" fontId="4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49" fontId="2" fillId="0" borderId="1" xfId="0" applyNumberFormat="1" applyFont="1" applyFill="1" applyBorder="1" applyAlignment="1">
      <alignment horizontal="left" vertical="center" wrapText="1"/>
    </xf>
    <xf numFmtId="4" fontId="9" fillId="0" borderId="0" xfId="0" applyNumberFormat="1" applyFont="1" applyFill="1"/>
    <xf numFmtId="0" fontId="2" fillId="2" borderId="1" xfId="0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wrapText="1"/>
    </xf>
    <xf numFmtId="49" fontId="4" fillId="0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0" fillId="0" borderId="0" xfId="0" applyFont="1" applyFill="1" applyAlignment="1">
      <alignment vertical="center"/>
    </xf>
    <xf numFmtId="0" fontId="10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/>
    <xf numFmtId="0" fontId="12" fillId="0" borderId="3" xfId="0" applyFont="1" applyBorder="1" applyAlignment="1"/>
    <xf numFmtId="0" fontId="13" fillId="0" borderId="3" xfId="0" applyFont="1" applyBorder="1" applyAlignment="1"/>
    <xf numFmtId="0" fontId="1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workbookViewId="0">
      <selection activeCell="I8" sqref="I8"/>
    </sheetView>
  </sheetViews>
  <sheetFormatPr defaultRowHeight="15.75" x14ac:dyDescent="0.25"/>
  <cols>
    <col min="1" max="1" width="35.5703125" style="1" customWidth="1"/>
    <col min="2" max="2" width="46" style="1" customWidth="1"/>
    <col min="3" max="3" width="16.7109375" style="1" customWidth="1"/>
    <col min="4" max="4" width="19" style="1" customWidth="1"/>
    <col min="5" max="5" width="17.5703125" style="1" customWidth="1"/>
    <col min="6" max="16384" width="9.140625" style="1"/>
  </cols>
  <sheetData>
    <row r="1" spans="1:5" ht="20.25" customHeight="1" x14ac:dyDescent="0.3">
      <c r="A1" s="46" t="s">
        <v>85</v>
      </c>
      <c r="B1" s="46"/>
      <c r="C1" s="46"/>
      <c r="D1" s="46"/>
      <c r="E1" s="46"/>
    </row>
    <row r="2" spans="1:5" ht="20.25" customHeight="1" x14ac:dyDescent="0.3">
      <c r="A2" s="49" t="s">
        <v>86</v>
      </c>
      <c r="B2" s="49"/>
      <c r="C2" s="49"/>
      <c r="D2" s="49"/>
      <c r="E2" s="46"/>
    </row>
    <row r="3" spans="1:5" ht="15.75" customHeight="1" x14ac:dyDescent="0.3">
      <c r="A3" s="47"/>
      <c r="B3" s="47"/>
      <c r="C3" s="47"/>
      <c r="D3" s="47"/>
      <c r="E3" s="48" t="s">
        <v>84</v>
      </c>
    </row>
    <row r="4" spans="1:5" ht="93.75" x14ac:dyDescent="0.25">
      <c r="A4" s="2" t="s">
        <v>2</v>
      </c>
      <c r="B4" s="2" t="s">
        <v>3</v>
      </c>
      <c r="C4" s="32" t="s">
        <v>82</v>
      </c>
      <c r="D4" s="32" t="s">
        <v>81</v>
      </c>
      <c r="E4" s="44" t="s">
        <v>83</v>
      </c>
    </row>
    <row r="5" spans="1:5" ht="18.75" x14ac:dyDescent="0.25">
      <c r="A5" s="3" t="s">
        <v>4</v>
      </c>
      <c r="B5" s="4" t="s">
        <v>5</v>
      </c>
      <c r="C5" s="5">
        <f>C6+C8+C10+C15+C22+C18+C28+C29+C30+C34+C35</f>
        <v>458627</v>
      </c>
      <c r="D5" s="5">
        <f>D6+D8+D10+D15+D22+D18+D28+D29+D30+D34+D35</f>
        <v>88556.4</v>
      </c>
      <c r="E5" s="45">
        <f t="shared" ref="E5:E20" si="0">D5/C5*100</f>
        <v>19.309024545000618</v>
      </c>
    </row>
    <row r="6" spans="1:5" s="21" customFormat="1" ht="18.75" x14ac:dyDescent="0.25">
      <c r="A6" s="6" t="s">
        <v>6</v>
      </c>
      <c r="B6" s="10" t="s">
        <v>7</v>
      </c>
      <c r="C6" s="8">
        <f>C7</f>
        <v>320716</v>
      </c>
      <c r="D6" s="39">
        <f>D7</f>
        <v>58560.3</v>
      </c>
      <c r="E6" s="45">
        <f t="shared" si="0"/>
        <v>18.259238703401142</v>
      </c>
    </row>
    <row r="7" spans="1:5" ht="18.75" x14ac:dyDescent="0.25">
      <c r="A7" s="11" t="s">
        <v>0</v>
      </c>
      <c r="B7" s="12" t="s">
        <v>1</v>
      </c>
      <c r="C7" s="13">
        <v>320716</v>
      </c>
      <c r="D7" s="40">
        <v>58560.3</v>
      </c>
      <c r="E7" s="45">
        <f t="shared" si="0"/>
        <v>18.259238703401142</v>
      </c>
    </row>
    <row r="8" spans="1:5" s="21" customFormat="1" ht="75" x14ac:dyDescent="0.25">
      <c r="A8" s="6" t="s">
        <v>8</v>
      </c>
      <c r="B8" s="7" t="s">
        <v>9</v>
      </c>
      <c r="C8" s="8">
        <f>C9</f>
        <v>24541</v>
      </c>
      <c r="D8" s="39">
        <f>D9</f>
        <v>5848.9</v>
      </c>
      <c r="E8" s="45">
        <f t="shared" si="0"/>
        <v>23.833177132146201</v>
      </c>
    </row>
    <row r="9" spans="1:5" ht="56.25" x14ac:dyDescent="0.25">
      <c r="A9" s="11" t="s">
        <v>10</v>
      </c>
      <c r="B9" s="15" t="s">
        <v>11</v>
      </c>
      <c r="C9" s="13">
        <v>24541</v>
      </c>
      <c r="D9" s="40">
        <v>5848.9</v>
      </c>
      <c r="E9" s="45">
        <f t="shared" si="0"/>
        <v>23.833177132146201</v>
      </c>
    </row>
    <row r="10" spans="1:5" s="22" customFormat="1" ht="18.75" x14ac:dyDescent="0.3">
      <c r="A10" s="6" t="s">
        <v>12</v>
      </c>
      <c r="B10" s="7" t="s">
        <v>13</v>
      </c>
      <c r="C10" s="8">
        <f>C11+C12+C13+C14</f>
        <v>23696</v>
      </c>
      <c r="D10" s="8">
        <f>D11+D12+D13+D14</f>
        <v>5510.8</v>
      </c>
      <c r="E10" s="45">
        <f t="shared" si="0"/>
        <v>23.256245779878462</v>
      </c>
    </row>
    <row r="11" spans="1:5" s="9" customFormat="1" ht="56.25" x14ac:dyDescent="0.3">
      <c r="A11" s="11" t="s">
        <v>14</v>
      </c>
      <c r="B11" s="14" t="s">
        <v>15</v>
      </c>
      <c r="C11" s="13">
        <v>6420</v>
      </c>
      <c r="D11" s="40">
        <v>1366.5</v>
      </c>
      <c r="E11" s="45">
        <f t="shared" si="0"/>
        <v>21.285046728971963</v>
      </c>
    </row>
    <row r="12" spans="1:5" s="9" customFormat="1" ht="37.5" x14ac:dyDescent="0.3">
      <c r="A12" s="11" t="s">
        <v>16</v>
      </c>
      <c r="B12" s="12" t="s">
        <v>17</v>
      </c>
      <c r="C12" s="13">
        <v>14731</v>
      </c>
      <c r="D12" s="40">
        <v>3067.3</v>
      </c>
      <c r="E12" s="45">
        <f t="shared" si="0"/>
        <v>20.822075894372414</v>
      </c>
    </row>
    <row r="13" spans="1:5" s="9" customFormat="1" ht="18.75" x14ac:dyDescent="0.3">
      <c r="A13" s="11" t="s">
        <v>18</v>
      </c>
      <c r="B13" s="12" t="s">
        <v>19</v>
      </c>
      <c r="C13" s="13">
        <v>323</v>
      </c>
      <c r="D13" s="40">
        <v>0</v>
      </c>
      <c r="E13" s="45">
        <f t="shared" si="0"/>
        <v>0</v>
      </c>
    </row>
    <row r="14" spans="1:5" s="9" customFormat="1" ht="56.25" x14ac:dyDescent="0.3">
      <c r="A14" s="11" t="s">
        <v>26</v>
      </c>
      <c r="B14" s="12" t="s">
        <v>27</v>
      </c>
      <c r="C14" s="13">
        <v>2222</v>
      </c>
      <c r="D14" s="40">
        <v>1077</v>
      </c>
      <c r="E14" s="45">
        <f t="shared" si="0"/>
        <v>48.469846984698471</v>
      </c>
    </row>
    <row r="15" spans="1:5" s="22" customFormat="1" ht="18.75" x14ac:dyDescent="0.3">
      <c r="A15" s="6" t="s">
        <v>20</v>
      </c>
      <c r="B15" s="7" t="s">
        <v>21</v>
      </c>
      <c r="C15" s="8">
        <f>C16+C17</f>
        <v>56080</v>
      </c>
      <c r="D15" s="8">
        <f>D16+D17</f>
        <v>13163</v>
      </c>
      <c r="E15" s="45">
        <f t="shared" si="0"/>
        <v>23.471825962910128</v>
      </c>
    </row>
    <row r="16" spans="1:5" s="9" customFormat="1" ht="18.75" x14ac:dyDescent="0.3">
      <c r="A16" s="11" t="s">
        <v>22</v>
      </c>
      <c r="B16" s="14" t="s">
        <v>23</v>
      </c>
      <c r="C16" s="13">
        <v>5968</v>
      </c>
      <c r="D16" s="40">
        <v>210</v>
      </c>
      <c r="E16" s="45">
        <f t="shared" si="0"/>
        <v>3.5187667560321718</v>
      </c>
    </row>
    <row r="17" spans="1:5" s="9" customFormat="1" ht="18.75" x14ac:dyDescent="0.3">
      <c r="A17" s="11" t="s">
        <v>24</v>
      </c>
      <c r="B17" s="12" t="s">
        <v>25</v>
      </c>
      <c r="C17" s="13">
        <v>50112</v>
      </c>
      <c r="D17" s="40">
        <v>12953</v>
      </c>
      <c r="E17" s="45">
        <f t="shared" si="0"/>
        <v>25.848100255427841</v>
      </c>
    </row>
    <row r="18" spans="1:5" s="21" customFormat="1" ht="18.75" x14ac:dyDescent="0.25">
      <c r="A18" s="6" t="s">
        <v>28</v>
      </c>
      <c r="B18" s="7" t="s">
        <v>29</v>
      </c>
      <c r="C18" s="8">
        <f>C19+C20</f>
        <v>2701</v>
      </c>
      <c r="D18" s="8">
        <f>D19+D20</f>
        <v>779</v>
      </c>
      <c r="E18" s="45">
        <f t="shared" si="0"/>
        <v>28.841169937060346</v>
      </c>
    </row>
    <row r="19" spans="1:5" ht="56.25" x14ac:dyDescent="0.25">
      <c r="A19" s="11" t="s">
        <v>30</v>
      </c>
      <c r="B19" s="12" t="s">
        <v>31</v>
      </c>
      <c r="C19" s="13">
        <v>2690</v>
      </c>
      <c r="D19" s="40">
        <v>774</v>
      </c>
      <c r="E19" s="45">
        <f t="shared" si="0"/>
        <v>28.773234200743499</v>
      </c>
    </row>
    <row r="20" spans="1:5" customFormat="1" ht="75" x14ac:dyDescent="0.25">
      <c r="A20" s="11" t="s">
        <v>32</v>
      </c>
      <c r="B20" s="12" t="s">
        <v>33</v>
      </c>
      <c r="C20" s="13">
        <v>11</v>
      </c>
      <c r="D20" s="40">
        <v>5</v>
      </c>
      <c r="E20" s="45">
        <f t="shared" si="0"/>
        <v>45.454545454545453</v>
      </c>
    </row>
    <row r="21" spans="1:5" customFormat="1" ht="56.25" x14ac:dyDescent="0.25">
      <c r="A21" s="6" t="s">
        <v>69</v>
      </c>
      <c r="B21" s="7" t="s">
        <v>70</v>
      </c>
      <c r="C21" s="8"/>
      <c r="D21" s="40"/>
      <c r="E21" s="45"/>
    </row>
    <row r="22" spans="1:5" s="16" customFormat="1" ht="75" x14ac:dyDescent="0.25">
      <c r="A22" s="19" t="s">
        <v>34</v>
      </c>
      <c r="B22" s="7" t="s">
        <v>35</v>
      </c>
      <c r="C22" s="8">
        <f>C23+C24+C25+C26+C27</f>
        <v>13528</v>
      </c>
      <c r="D22" s="8">
        <f>D23+D24+D25+D26+D27</f>
        <v>1434</v>
      </c>
      <c r="E22" s="45">
        <f t="shared" ref="E22:E39" si="1">D22/C22*100</f>
        <v>10.600236546422236</v>
      </c>
    </row>
    <row r="23" spans="1:5" ht="37.5" x14ac:dyDescent="0.25">
      <c r="A23" s="11" t="s">
        <v>36</v>
      </c>
      <c r="B23" s="12" t="s">
        <v>37</v>
      </c>
      <c r="C23" s="13">
        <v>2</v>
      </c>
      <c r="D23" s="40"/>
      <c r="E23" s="45">
        <f t="shared" si="1"/>
        <v>0</v>
      </c>
    </row>
    <row r="24" spans="1:5" ht="140.25" customHeight="1" x14ac:dyDescent="0.25">
      <c r="A24" s="11" t="s">
        <v>38</v>
      </c>
      <c r="B24" s="12" t="s">
        <v>39</v>
      </c>
      <c r="C24" s="13">
        <v>4200</v>
      </c>
      <c r="D24" s="40">
        <v>418</v>
      </c>
      <c r="E24" s="45">
        <f t="shared" si="1"/>
        <v>9.9523809523809526</v>
      </c>
    </row>
    <row r="25" spans="1:5" s="9" customFormat="1" ht="187.5" x14ac:dyDescent="0.3">
      <c r="A25" s="11" t="s">
        <v>40</v>
      </c>
      <c r="B25" s="12" t="s">
        <v>41</v>
      </c>
      <c r="C25" s="17">
        <v>3350</v>
      </c>
      <c r="D25" s="40">
        <v>543</v>
      </c>
      <c r="E25" s="45">
        <f t="shared" si="1"/>
        <v>16.208955223880597</v>
      </c>
    </row>
    <row r="26" spans="1:5" s="9" customFormat="1" ht="78.75" customHeight="1" x14ac:dyDescent="0.3">
      <c r="A26" s="11" t="s">
        <v>42</v>
      </c>
      <c r="B26" s="12" t="s">
        <v>43</v>
      </c>
      <c r="C26" s="13">
        <v>210</v>
      </c>
      <c r="D26" s="40"/>
      <c r="E26" s="45">
        <f t="shared" si="1"/>
        <v>0</v>
      </c>
    </row>
    <row r="27" spans="1:5" s="9" customFormat="1" ht="174" customHeight="1" x14ac:dyDescent="0.3">
      <c r="A27" s="11" t="s">
        <v>44</v>
      </c>
      <c r="B27" s="12" t="s">
        <v>45</v>
      </c>
      <c r="C27" s="13">
        <v>5766</v>
      </c>
      <c r="D27" s="40">
        <v>473</v>
      </c>
      <c r="E27" s="45">
        <f t="shared" si="1"/>
        <v>8.2032604925424906</v>
      </c>
    </row>
    <row r="28" spans="1:5" s="9" customFormat="1" ht="37.5" x14ac:dyDescent="0.3">
      <c r="A28" s="20" t="s">
        <v>46</v>
      </c>
      <c r="B28" s="12" t="s">
        <v>47</v>
      </c>
      <c r="C28" s="13">
        <v>348</v>
      </c>
      <c r="D28" s="40">
        <v>74.2</v>
      </c>
      <c r="E28" s="45">
        <f t="shared" si="1"/>
        <v>21.321839080459771</v>
      </c>
    </row>
    <row r="29" spans="1:5" s="9" customFormat="1" ht="56.25" x14ac:dyDescent="0.3">
      <c r="A29" s="11" t="s">
        <v>48</v>
      </c>
      <c r="B29" s="12" t="s">
        <v>49</v>
      </c>
      <c r="C29" s="13">
        <v>2045</v>
      </c>
      <c r="D29" s="40">
        <v>866.9</v>
      </c>
      <c r="E29" s="45">
        <f t="shared" si="1"/>
        <v>42.391198044009784</v>
      </c>
    </row>
    <row r="30" spans="1:5" s="18" customFormat="1" ht="42" customHeight="1" x14ac:dyDescent="0.25">
      <c r="A30" s="19" t="s">
        <v>50</v>
      </c>
      <c r="B30" s="7" t="s">
        <v>51</v>
      </c>
      <c r="C30" s="8">
        <f>C32+C33</f>
        <v>10217</v>
      </c>
      <c r="D30" s="8">
        <f>D32+D33</f>
        <v>1588.2</v>
      </c>
      <c r="E30" s="45">
        <f t="shared" si="1"/>
        <v>15.544680434569836</v>
      </c>
    </row>
    <row r="31" spans="1:5" s="18" customFormat="1" ht="42" customHeight="1" x14ac:dyDescent="0.25">
      <c r="A31" s="20" t="s">
        <v>71</v>
      </c>
      <c r="B31" s="12" t="s">
        <v>72</v>
      </c>
      <c r="C31" s="8"/>
      <c r="D31" s="42"/>
      <c r="E31" s="45"/>
    </row>
    <row r="32" spans="1:5" s="18" customFormat="1" ht="168.75" x14ac:dyDescent="0.25">
      <c r="A32" s="23" t="s">
        <v>52</v>
      </c>
      <c r="B32" s="34" t="s">
        <v>53</v>
      </c>
      <c r="C32" s="13">
        <v>217</v>
      </c>
      <c r="D32" s="42">
        <v>7</v>
      </c>
      <c r="E32" s="45">
        <f t="shared" si="1"/>
        <v>3.225806451612903</v>
      </c>
    </row>
    <row r="33" spans="1:6" s="24" customFormat="1" ht="75" x14ac:dyDescent="0.25">
      <c r="A33" s="11" t="s">
        <v>54</v>
      </c>
      <c r="B33" s="12" t="s">
        <v>55</v>
      </c>
      <c r="C33" s="13">
        <v>10000</v>
      </c>
      <c r="D33" s="33">
        <v>1581.2</v>
      </c>
      <c r="E33" s="45">
        <f t="shared" si="1"/>
        <v>15.812000000000001</v>
      </c>
    </row>
    <row r="34" spans="1:6" s="22" customFormat="1" ht="37.5" x14ac:dyDescent="0.3">
      <c r="A34" s="20" t="s">
        <v>56</v>
      </c>
      <c r="B34" s="31" t="s">
        <v>57</v>
      </c>
      <c r="C34" s="13">
        <v>4470</v>
      </c>
      <c r="D34" s="39">
        <v>651.1</v>
      </c>
      <c r="E34" s="45">
        <f t="shared" si="1"/>
        <v>14.565995525727072</v>
      </c>
    </row>
    <row r="35" spans="1:6" s="22" customFormat="1" ht="18.75" x14ac:dyDescent="0.3">
      <c r="A35" s="20" t="s">
        <v>58</v>
      </c>
      <c r="B35" s="31" t="s">
        <v>59</v>
      </c>
      <c r="C35" s="13">
        <v>285</v>
      </c>
      <c r="D35" s="39">
        <v>80</v>
      </c>
      <c r="E35" s="45">
        <f t="shared" si="1"/>
        <v>28.07017543859649</v>
      </c>
    </row>
    <row r="36" spans="1:6" s="22" customFormat="1" ht="18.75" x14ac:dyDescent="0.3">
      <c r="A36" s="19" t="s">
        <v>60</v>
      </c>
      <c r="B36" s="25" t="s">
        <v>61</v>
      </c>
      <c r="C36" s="8">
        <f>C37+C38+C39</f>
        <v>678920.8</v>
      </c>
      <c r="D36" s="8">
        <f>D37+D38+D39</f>
        <v>141291.9</v>
      </c>
      <c r="E36" s="45">
        <f t="shared" si="1"/>
        <v>20.811249265009995</v>
      </c>
    </row>
    <row r="37" spans="1:6" s="22" customFormat="1" ht="37.5" x14ac:dyDescent="0.3">
      <c r="A37" s="11" t="s">
        <v>62</v>
      </c>
      <c r="B37" s="15" t="s">
        <v>63</v>
      </c>
      <c r="C37" s="13">
        <v>209360</v>
      </c>
      <c r="D37" s="39">
        <v>52340</v>
      </c>
      <c r="E37" s="45">
        <f t="shared" si="1"/>
        <v>25</v>
      </c>
    </row>
    <row r="38" spans="1:6" s="22" customFormat="1" ht="56.25" x14ac:dyDescent="0.3">
      <c r="A38" s="29" t="s">
        <v>64</v>
      </c>
      <c r="B38" s="30" t="s">
        <v>65</v>
      </c>
      <c r="C38" s="13">
        <v>85496</v>
      </c>
      <c r="D38" s="39">
        <v>85.7</v>
      </c>
      <c r="E38" s="45">
        <f t="shared" si="1"/>
        <v>0.10023860765415926</v>
      </c>
    </row>
    <row r="39" spans="1:6" s="22" customFormat="1" ht="37.5" x14ac:dyDescent="0.3">
      <c r="A39" s="14" t="s">
        <v>67</v>
      </c>
      <c r="B39" s="30" t="s">
        <v>66</v>
      </c>
      <c r="C39" s="13">
        <v>384064.8</v>
      </c>
      <c r="D39" s="43">
        <v>88866.2</v>
      </c>
      <c r="E39" s="45">
        <f t="shared" si="1"/>
        <v>23.138334989303889</v>
      </c>
      <c r="F39" s="26"/>
    </row>
    <row r="40" spans="1:6" s="22" customFormat="1" ht="18.75" x14ac:dyDescent="0.3">
      <c r="A40" s="14" t="s">
        <v>73</v>
      </c>
      <c r="B40" s="30" t="s">
        <v>74</v>
      </c>
      <c r="C40" s="13"/>
      <c r="D40" s="41"/>
      <c r="E40" s="45"/>
      <c r="F40" s="26"/>
    </row>
    <row r="41" spans="1:6" s="22" customFormat="1" ht="18.75" x14ac:dyDescent="0.3">
      <c r="A41" s="14" t="s">
        <v>75</v>
      </c>
      <c r="B41" s="30" t="s">
        <v>76</v>
      </c>
      <c r="C41" s="13"/>
      <c r="D41" s="41"/>
      <c r="E41" s="45"/>
      <c r="F41" s="26"/>
    </row>
    <row r="42" spans="1:6" s="22" customFormat="1" ht="168.75" x14ac:dyDescent="0.3">
      <c r="A42" s="35" t="s">
        <v>77</v>
      </c>
      <c r="B42" s="37" t="s">
        <v>78</v>
      </c>
      <c r="C42" s="38"/>
      <c r="D42" s="41"/>
      <c r="E42" s="45"/>
      <c r="F42" s="26"/>
    </row>
    <row r="43" spans="1:6" s="22" customFormat="1" ht="93.75" x14ac:dyDescent="0.3">
      <c r="A43" s="36" t="s">
        <v>79</v>
      </c>
      <c r="B43" s="14" t="s">
        <v>80</v>
      </c>
      <c r="C43" s="13"/>
      <c r="D43" s="43">
        <v>-370</v>
      </c>
      <c r="E43" s="45"/>
      <c r="F43" s="26"/>
    </row>
    <row r="44" spans="1:6" customFormat="1" ht="18.75" x14ac:dyDescent="0.25">
      <c r="A44" s="27"/>
      <c r="B44" s="28" t="s">
        <v>68</v>
      </c>
      <c r="C44" s="5">
        <f>C5+C36</f>
        <v>1137547.8</v>
      </c>
      <c r="D44" s="5">
        <f>D5+D36</f>
        <v>229848.3</v>
      </c>
      <c r="E44" s="45">
        <f>D44/C44*100</f>
        <v>20.205594876980111</v>
      </c>
    </row>
  </sheetData>
  <mergeCells count="1">
    <mergeCell ref="A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Администратор</cp:lastModifiedBy>
  <dcterms:created xsi:type="dcterms:W3CDTF">2017-09-27T07:21:59Z</dcterms:created>
  <dcterms:modified xsi:type="dcterms:W3CDTF">2017-09-29T07:46:01Z</dcterms:modified>
</cp:coreProperties>
</file>